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林昭妤\106-1防災教育\"/>
    </mc:Choice>
  </mc:AlternateContent>
  <bookViews>
    <workbookView xWindow="0" yWindow="0" windowWidth="21600" windowHeight="9585"/>
  </bookViews>
  <sheets>
    <sheet name="工作表1" sheetId="1" r:id="rId1"/>
    <sheet name="工作表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N18" i="1" l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Q25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N4" i="1"/>
  <c r="N5" i="1"/>
  <c r="N6" i="1"/>
  <c r="N7" i="1"/>
  <c r="N8" i="1"/>
  <c r="N9" i="1"/>
  <c r="N10" i="1"/>
  <c r="N11" i="1"/>
  <c r="N12" i="1"/>
  <c r="Q12" i="1" s="1"/>
  <c r="N13" i="1"/>
  <c r="Q13" i="1" s="1"/>
  <c r="N14" i="1"/>
  <c r="Q14" i="1" s="1"/>
  <c r="N15" i="1"/>
  <c r="Q15" i="1" s="1"/>
  <c r="N16" i="1"/>
  <c r="Q16" i="1" s="1"/>
  <c r="N17" i="1"/>
  <c r="N3" i="1"/>
  <c r="Q7" i="1" l="1"/>
  <c r="R6" i="1" s="1"/>
  <c r="R12" i="1"/>
  <c r="F23" i="1"/>
  <c r="Q3" i="1"/>
  <c r="R3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F15" i="1" l="1"/>
</calcChain>
</file>

<file path=xl/sharedStrings.xml><?xml version="1.0" encoding="utf-8"?>
<sst xmlns="http://schemas.openxmlformats.org/spreadsheetml/2006/main" count="171" uniqueCount="105">
  <si>
    <t>數量</t>
    <phoneticPr fontId="1" type="noConversion"/>
  </si>
  <si>
    <t>單價</t>
    <phoneticPr fontId="1" type="noConversion"/>
  </si>
  <si>
    <t>總價</t>
    <phoneticPr fontId="1" type="noConversion"/>
  </si>
  <si>
    <t>防災頭套</t>
    <phoneticPr fontId="1" type="noConversion"/>
  </si>
  <si>
    <t>工作手套</t>
    <phoneticPr fontId="1" type="noConversion"/>
  </si>
  <si>
    <t>雨具</t>
    <phoneticPr fontId="1" type="noConversion"/>
  </si>
  <si>
    <t>破壞工具</t>
    <phoneticPr fontId="1" type="noConversion"/>
  </si>
  <si>
    <t>緊急照明燈</t>
    <phoneticPr fontId="1" type="noConversion"/>
  </si>
  <si>
    <t>夜間緊示燈</t>
    <phoneticPr fontId="1" type="noConversion"/>
  </si>
  <si>
    <t>緊示指揮棒</t>
    <phoneticPr fontId="1" type="noConversion"/>
  </si>
  <si>
    <t>手電筒</t>
    <phoneticPr fontId="1" type="noConversion"/>
  </si>
  <si>
    <t>隔離緊示帶</t>
    <phoneticPr fontId="1" type="noConversion"/>
  </si>
  <si>
    <t>背心</t>
    <phoneticPr fontId="1" type="noConversion"/>
  </si>
  <si>
    <t>無線電對講機</t>
    <phoneticPr fontId="1" type="noConversion"/>
  </si>
  <si>
    <t>隨身廣播器</t>
    <phoneticPr fontId="1" type="noConversion"/>
  </si>
  <si>
    <t>防災避難地圖製作</t>
    <phoneticPr fontId="1" type="noConversion"/>
  </si>
  <si>
    <t>避難方向指示燈</t>
    <phoneticPr fontId="1" type="noConversion"/>
  </si>
  <si>
    <t>經費項目</t>
    <phoneticPr fontId="1" type="noConversion"/>
  </si>
  <si>
    <t>品項</t>
    <phoneticPr fontId="1" type="noConversion"/>
  </si>
  <si>
    <t>廠商</t>
    <phoneticPr fontId="1" type="noConversion"/>
  </si>
  <si>
    <t>經費預算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</si>
  <si>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</si>
  <si>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</si>
  <si>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</si>
  <si>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總價</t>
    <phoneticPr fontId="1" type="noConversion"/>
  </si>
  <si>
    <t>經費項目</t>
    <phoneticPr fontId="1" type="noConversion"/>
  </si>
  <si>
    <t>防災頭套</t>
    <phoneticPr fontId="1" type="noConversion"/>
  </si>
  <si>
    <t>個</t>
    <phoneticPr fontId="1" type="noConversion"/>
  </si>
  <si>
    <t>珍昌</t>
    <phoneticPr fontId="1" type="noConversion"/>
  </si>
  <si>
    <t>請購日期</t>
    <phoneticPr fontId="1" type="noConversion"/>
  </si>
  <si>
    <t>個人防護具</t>
    <phoneticPr fontId="1" type="noConversion"/>
  </si>
  <si>
    <t>雨衣</t>
    <phoneticPr fontId="1" type="noConversion"/>
  </si>
  <si>
    <t>件</t>
    <phoneticPr fontId="1" type="noConversion"/>
  </si>
  <si>
    <t>個人防護具</t>
    <phoneticPr fontId="1" type="noConversion"/>
  </si>
  <si>
    <t>總花費</t>
    <phoneticPr fontId="1" type="noConversion"/>
  </si>
  <si>
    <t>經費差距</t>
    <phoneticPr fontId="1" type="noConversion"/>
  </si>
  <si>
    <t>史代新</t>
    <phoneticPr fontId="1" type="noConversion"/>
  </si>
  <si>
    <t>檢修搶救工具</t>
    <phoneticPr fontId="1" type="noConversion"/>
  </si>
  <si>
    <t>LED充電式照明燈</t>
    <phoneticPr fontId="1" type="noConversion"/>
  </si>
  <si>
    <t>個</t>
    <phoneticPr fontId="1" type="noConversion"/>
  </si>
  <si>
    <t>個</t>
    <phoneticPr fontId="1" type="noConversion"/>
  </si>
  <si>
    <t>PCHOME</t>
    <phoneticPr fontId="1" type="noConversion"/>
  </si>
  <si>
    <t>多功能照明燈</t>
    <phoneticPr fontId="1" type="noConversion"/>
  </si>
  <si>
    <t>個</t>
    <phoneticPr fontId="1" type="noConversion"/>
  </si>
  <si>
    <t>博客來</t>
    <phoneticPr fontId="1" type="noConversion"/>
  </si>
  <si>
    <t>品項</t>
    <phoneticPr fontId="1" type="noConversion"/>
  </si>
  <si>
    <t>品名</t>
    <phoneticPr fontId="1" type="noConversion"/>
  </si>
  <si>
    <t>雨具</t>
    <phoneticPr fontId="1" type="noConversion"/>
  </si>
  <si>
    <t>緊急照明燈</t>
    <phoneticPr fontId="1" type="noConversion"/>
  </si>
  <si>
    <t>安全管制用工具</t>
    <phoneticPr fontId="1" type="noConversion"/>
  </si>
  <si>
    <t>交通指揮棒</t>
    <phoneticPr fontId="1" type="noConversion"/>
  </si>
  <si>
    <t>支</t>
    <phoneticPr fontId="1" type="noConversion"/>
  </si>
  <si>
    <t>警示帶</t>
    <phoneticPr fontId="1" type="noConversion"/>
  </si>
  <si>
    <t>卷</t>
    <phoneticPr fontId="1" type="noConversion"/>
  </si>
  <si>
    <t>史代新</t>
    <phoneticPr fontId="1" type="noConversion"/>
  </si>
  <si>
    <t>通訊聯絡工具</t>
    <phoneticPr fontId="1" type="noConversion"/>
  </si>
  <si>
    <t>地圖及指標系統</t>
    <phoneticPr fontId="1" type="noConversion"/>
  </si>
  <si>
    <t>防災教育教材教具</t>
    <phoneticPr fontId="1" type="noConversion"/>
  </si>
  <si>
    <t>教學用書刊</t>
    <phoneticPr fontId="1" type="noConversion"/>
  </si>
  <si>
    <t>實體模型</t>
    <phoneticPr fontId="1" type="noConversion"/>
  </si>
  <si>
    <t>教學掛圖</t>
    <phoneticPr fontId="1" type="noConversion"/>
  </si>
  <si>
    <t>教學材料及用具</t>
    <phoneticPr fontId="1" type="noConversion"/>
  </si>
  <si>
    <t>紗布</t>
    <phoneticPr fontId="1" type="noConversion"/>
  </si>
  <si>
    <t>三角繃帶</t>
    <phoneticPr fontId="1" type="noConversion"/>
  </si>
  <si>
    <t>體溫計</t>
    <phoneticPr fontId="1" type="noConversion"/>
  </si>
  <si>
    <t>體溫計</t>
    <phoneticPr fontId="1" type="noConversion"/>
  </si>
  <si>
    <t>拐杖</t>
    <phoneticPr fontId="1" type="noConversion"/>
  </si>
  <si>
    <t>急救用品</t>
    <phoneticPr fontId="1" type="noConversion"/>
  </si>
  <si>
    <t>人工甦醒器</t>
    <phoneticPr fontId="1" type="noConversion"/>
  </si>
  <si>
    <t>緊急救護用品</t>
    <phoneticPr fontId="1" type="noConversion"/>
  </si>
  <si>
    <t>講座鐘點費</t>
    <phoneticPr fontId="1" type="noConversion"/>
  </si>
  <si>
    <t>外聘講師</t>
    <phoneticPr fontId="1" type="noConversion"/>
  </si>
  <si>
    <t>內聘講師</t>
    <phoneticPr fontId="1" type="noConversion"/>
  </si>
  <si>
    <t>印刷費</t>
    <phoneticPr fontId="1" type="noConversion"/>
  </si>
  <si>
    <t>文件印刷</t>
    <phoneticPr fontId="1" type="noConversion"/>
  </si>
  <si>
    <t>宣導海報印刷</t>
    <phoneticPr fontId="1" type="noConversion"/>
  </si>
  <si>
    <t>場地佈置費</t>
    <phoneticPr fontId="1" type="noConversion"/>
  </si>
  <si>
    <t>場地佈置物品</t>
    <phoneticPr fontId="1" type="noConversion"/>
  </si>
  <si>
    <t>膳費</t>
    <phoneticPr fontId="1" type="noConversion"/>
  </si>
  <si>
    <t>膳費</t>
    <phoneticPr fontId="1" type="noConversion"/>
  </si>
  <si>
    <t>全民健保補充保費</t>
    <phoneticPr fontId="1" type="noConversion"/>
  </si>
  <si>
    <t>外聘講師補充保費</t>
    <phoneticPr fontId="1" type="noConversion"/>
  </si>
  <si>
    <t>內聘講師補充保費</t>
    <phoneticPr fontId="1" type="noConversion"/>
  </si>
  <si>
    <t>雜支</t>
    <phoneticPr fontId="1" type="noConversion"/>
  </si>
  <si>
    <t>辦公用品</t>
    <phoneticPr fontId="1" type="noConversion"/>
  </si>
  <si>
    <t>郵資</t>
    <phoneticPr fontId="1" type="noConversion"/>
  </si>
  <si>
    <t>其他災害應變器具</t>
    <phoneticPr fontId="1" type="noConversion"/>
  </si>
  <si>
    <t>緊急避難包</t>
    <phoneticPr fontId="1" type="noConversion"/>
  </si>
  <si>
    <t>應變器具置物箱</t>
    <phoneticPr fontId="1" type="noConversion"/>
  </si>
  <si>
    <t>專用電池</t>
    <phoneticPr fontId="1" type="noConversion"/>
  </si>
  <si>
    <t>空拍機</t>
    <phoneticPr fontId="1" type="noConversion"/>
  </si>
  <si>
    <t>黃孝芬</t>
    <phoneticPr fontId="1" type="noConversion"/>
  </si>
  <si>
    <t>捲式延長線</t>
    <phoneticPr fontId="1" type="noConversion"/>
  </si>
  <si>
    <t>捲</t>
    <phoneticPr fontId="1" type="noConversion"/>
  </si>
  <si>
    <t>已花費</t>
    <phoneticPr fontId="1" type="noConversion"/>
  </si>
  <si>
    <t>海報1200</t>
    <phoneticPr fontId="1" type="noConversion"/>
  </si>
  <si>
    <t>已採購</t>
    <phoneticPr fontId="1" type="noConversion"/>
  </si>
  <si>
    <t>無線電對講機</t>
    <phoneticPr fontId="1" type="noConversion"/>
  </si>
  <si>
    <t>隨身廣播器</t>
    <phoneticPr fontId="1" type="noConversion"/>
  </si>
  <si>
    <t>組</t>
    <phoneticPr fontId="1" type="noConversion"/>
  </si>
  <si>
    <t>組</t>
    <phoneticPr fontId="1" type="noConversion"/>
  </si>
  <si>
    <t>9月</t>
    <phoneticPr fontId="1" type="noConversion"/>
  </si>
  <si>
    <t>9月</t>
    <phoneticPr fontId="1" type="noConversion"/>
  </si>
  <si>
    <t>避難地圖</t>
    <phoneticPr fontId="1" type="noConversion"/>
  </si>
  <si>
    <t>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</si>
</sst>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C4" workbookViewId="0">
      <selection activeCell="I16" activeCellId="2" sqref="I12 I14 I16"/>
    </sheetView>
  </sheetViews>
  <sheetFormatPr defaultRowHeight="16.5" x14ac:dyDescent="0.25"/>
  <cols>
    <col min="1" max="1" width="14.875" style="1" customWidth="1"/>
    <col min="2" max="2" width="17.25" customWidth="1"/>
    <col min="6" max="6" width="11.375" customWidth="1"/>
    <col min="7" max="7" width="2.25" customWidth="1"/>
    <col min="8" max="8" width="22.75" customWidth="1"/>
    <col min="9" max="9" width="16.875" customWidth="1"/>
    <col min="10" max="10" width="17.25" style="1" customWidth="1"/>
    <col min="11" max="13" width="8.125" style="1" customWidth="1"/>
    <col min="14" max="14" width="8.125" customWidth="1"/>
    <col min="15" max="15" width="9.375" customWidth="1"/>
    <col min="16" max="16" width="11" customWidth="1"/>
  </cols>
  <sheetData>
    <row r="1" spans="1:18" x14ac:dyDescent="0.25">
      <c r="C1" s="8" t="s">
        <v>20</v>
      </c>
      <c r="D1" s="8"/>
      <c r="E1" s="8"/>
      <c r="F1" s="1"/>
      <c r="G1" s="1"/>
      <c r="H1" s="1" t="s">
        <v>94</v>
      </c>
      <c r="I1" s="1"/>
      <c r="N1" s="1"/>
    </row>
    <row r="2" spans="1:18" x14ac:dyDescent="0.25">
      <c r="A2" s="1" t="s">
        <v>17</v>
      </c>
      <c r="B2" s="1" t="s">
        <v>18</v>
      </c>
      <c r="C2" s="1" t="s">
        <v>0</v>
      </c>
      <c r="D2" s="1" t="s">
        <v>1</v>
      </c>
      <c r="E2" s="1" t="s">
        <v>2</v>
      </c>
      <c r="F2" s="1" t="s">
        <v>96</v>
      </c>
      <c r="G2" s="1"/>
      <c r="H2" s="1" t="s">
        <v>25</v>
      </c>
      <c r="I2" s="1" t="s">
        <v>45</v>
      </c>
      <c r="J2" s="1" t="s">
        <v>46</v>
      </c>
      <c r="K2" s="1" t="s">
        <v>22</v>
      </c>
      <c r="L2" s="1" t="s">
        <v>21</v>
      </c>
      <c r="M2" s="1" t="s">
        <v>23</v>
      </c>
      <c r="N2" s="1" t="s">
        <v>24</v>
      </c>
      <c r="O2" s="1" t="s">
        <v>19</v>
      </c>
      <c r="P2" s="1" t="s">
        <v>29</v>
      </c>
      <c r="Q2" s="1" t="s">
        <v>34</v>
      </c>
      <c r="R2" s="1" t="s">
        <v>35</v>
      </c>
    </row>
    <row r="3" spans="1:18" x14ac:dyDescent="0.25">
      <c r="A3" s="8" t="s">
        <v>30</v>
      </c>
      <c r="B3" s="10" t="s">
        <v>3</v>
      </c>
      <c r="C3" s="11">
        <v>100</v>
      </c>
      <c r="D3" s="11">
        <v>250</v>
      </c>
      <c r="E3" s="11">
        <f>C3*D3</f>
        <v>25000</v>
      </c>
      <c r="F3" s="8">
        <v>25000</v>
      </c>
      <c r="H3" s="8" t="s">
        <v>33</v>
      </c>
      <c r="I3" s="1" t="s">
        <v>26</v>
      </c>
      <c r="J3" s="1" t="s">
        <v>26</v>
      </c>
      <c r="K3" s="1">
        <v>150</v>
      </c>
      <c r="L3" s="1">
        <v>165</v>
      </c>
      <c r="M3" s="1" t="s">
        <v>27</v>
      </c>
      <c r="N3" s="6">
        <f>L3*K3</f>
        <v>24750</v>
      </c>
      <c r="O3" s="4" t="s">
        <v>28</v>
      </c>
      <c r="P3" s="5">
        <v>42944</v>
      </c>
      <c r="Q3" s="8">
        <f>SUM(N3:N5)</f>
        <v>26150</v>
      </c>
      <c r="R3" s="8">
        <f>F3-Q3</f>
        <v>-1150</v>
      </c>
    </row>
    <row r="4" spans="1:18" x14ac:dyDescent="0.25">
      <c r="A4" s="8"/>
      <c r="B4" t="s">
        <v>4</v>
      </c>
      <c r="C4">
        <v>20</v>
      </c>
      <c r="D4">
        <v>20</v>
      </c>
      <c r="E4">
        <f t="shared" ref="E4:E42" si="0">C4*D4</f>
        <v>400</v>
      </c>
      <c r="F4" s="8"/>
      <c r="H4" s="8"/>
      <c r="I4" s="1"/>
      <c r="N4" s="6">
        <f t="shared" ref="N4:N56" si="1">L4*K4</f>
        <v>0</v>
      </c>
      <c r="Q4" s="8"/>
      <c r="R4" s="8"/>
    </row>
    <row r="5" spans="1:18" x14ac:dyDescent="0.25">
      <c r="A5" s="8"/>
      <c r="B5" t="s">
        <v>5</v>
      </c>
      <c r="C5">
        <v>100</v>
      </c>
      <c r="D5">
        <v>15</v>
      </c>
      <c r="E5">
        <f t="shared" si="0"/>
        <v>1500</v>
      </c>
      <c r="F5" s="8"/>
      <c r="H5" s="8"/>
      <c r="I5" s="1" t="s">
        <v>47</v>
      </c>
      <c r="J5" s="1" t="s">
        <v>31</v>
      </c>
      <c r="K5" s="1">
        <v>14</v>
      </c>
      <c r="L5" s="1">
        <v>100</v>
      </c>
      <c r="M5" s="1" t="s">
        <v>32</v>
      </c>
      <c r="N5" s="6">
        <f t="shared" si="1"/>
        <v>1400</v>
      </c>
      <c r="O5" s="1" t="s">
        <v>36</v>
      </c>
      <c r="P5" s="5">
        <v>42944</v>
      </c>
      <c r="Q5" s="8"/>
      <c r="R5" s="8"/>
    </row>
    <row r="6" spans="1:18" x14ac:dyDescent="0.25">
      <c r="A6" s="8" t="s">
        <v>37</v>
      </c>
      <c r="B6" s="10" t="s">
        <v>6</v>
      </c>
      <c r="C6" s="11">
        <v>1</v>
      </c>
      <c r="D6" s="11">
        <v>9600</v>
      </c>
      <c r="E6" s="11">
        <f t="shared" si="0"/>
        <v>9600</v>
      </c>
      <c r="F6" s="7">
        <v>9600</v>
      </c>
      <c r="H6" s="8" t="s">
        <v>37</v>
      </c>
      <c r="I6" s="8" t="s">
        <v>48</v>
      </c>
      <c r="N6" s="6">
        <f t="shared" si="1"/>
        <v>0</v>
      </c>
      <c r="R6" s="8">
        <f>F8-(Q6+Q11+Q7)</f>
        <v>1577</v>
      </c>
    </row>
    <row r="7" spans="1:18" x14ac:dyDescent="0.25">
      <c r="A7" s="8"/>
      <c r="B7" t="s">
        <v>7</v>
      </c>
      <c r="C7">
        <v>8</v>
      </c>
      <c r="D7">
        <v>1000</v>
      </c>
      <c r="E7">
        <f t="shared" si="0"/>
        <v>8000</v>
      </c>
      <c r="F7" s="7"/>
      <c r="H7" s="8"/>
      <c r="I7" s="8"/>
      <c r="J7" s="1" t="s">
        <v>38</v>
      </c>
      <c r="K7" s="1">
        <v>899</v>
      </c>
      <c r="L7" s="1">
        <v>2</v>
      </c>
      <c r="M7" s="1" t="s">
        <v>27</v>
      </c>
      <c r="N7" s="6">
        <f t="shared" si="1"/>
        <v>1798</v>
      </c>
      <c r="O7" s="8" t="s">
        <v>41</v>
      </c>
      <c r="P7" s="9">
        <v>42943</v>
      </c>
      <c r="Q7" s="8">
        <f>SUM(N7:N10)</f>
        <v>7126</v>
      </c>
      <c r="R7" s="8"/>
    </row>
    <row r="8" spans="1:18" x14ac:dyDescent="0.25">
      <c r="A8" s="8" t="s">
        <v>49</v>
      </c>
      <c r="B8" t="s">
        <v>8</v>
      </c>
      <c r="C8">
        <v>4</v>
      </c>
      <c r="D8">
        <v>750</v>
      </c>
      <c r="E8">
        <f t="shared" si="0"/>
        <v>3000</v>
      </c>
      <c r="F8" s="8">
        <v>9600</v>
      </c>
      <c r="H8" s="8"/>
      <c r="I8" s="8"/>
      <c r="J8" s="1" t="s">
        <v>38</v>
      </c>
      <c r="K8" s="1">
        <v>543</v>
      </c>
      <c r="L8" s="1">
        <v>4</v>
      </c>
      <c r="M8" s="1" t="s">
        <v>39</v>
      </c>
      <c r="N8" s="6">
        <f t="shared" si="1"/>
        <v>2172</v>
      </c>
      <c r="O8" s="8"/>
      <c r="P8" s="8"/>
      <c r="Q8" s="8"/>
      <c r="R8" s="8"/>
    </row>
    <row r="9" spans="1:18" x14ac:dyDescent="0.25">
      <c r="A9" s="8"/>
      <c r="B9" t="s">
        <v>9</v>
      </c>
      <c r="C9">
        <v>20</v>
      </c>
      <c r="D9">
        <v>400</v>
      </c>
      <c r="E9">
        <f t="shared" si="0"/>
        <v>8000</v>
      </c>
      <c r="F9" s="8"/>
      <c r="H9" s="8"/>
      <c r="I9" s="8"/>
      <c r="J9" s="1" t="s">
        <v>38</v>
      </c>
      <c r="K9" s="1">
        <v>543</v>
      </c>
      <c r="L9" s="1">
        <v>3</v>
      </c>
      <c r="M9" s="1" t="s">
        <v>39</v>
      </c>
      <c r="N9" s="6">
        <f t="shared" si="1"/>
        <v>1629</v>
      </c>
      <c r="O9" s="8"/>
      <c r="P9" s="8"/>
      <c r="Q9" s="8"/>
      <c r="R9" s="8"/>
    </row>
    <row r="10" spans="1:18" x14ac:dyDescent="0.25">
      <c r="A10" s="8"/>
      <c r="B10" t="s">
        <v>10</v>
      </c>
      <c r="C10">
        <v>10</v>
      </c>
      <c r="D10">
        <v>120</v>
      </c>
      <c r="E10">
        <f t="shared" si="0"/>
        <v>1200</v>
      </c>
      <c r="F10" s="8">
        <v>34650</v>
      </c>
      <c r="H10" s="8"/>
      <c r="I10" s="8"/>
      <c r="J10" s="1" t="s">
        <v>38</v>
      </c>
      <c r="K10" s="1">
        <v>509</v>
      </c>
      <c r="L10" s="1">
        <v>3</v>
      </c>
      <c r="M10" s="1" t="s">
        <v>40</v>
      </c>
      <c r="N10" s="6">
        <f t="shared" si="1"/>
        <v>1527</v>
      </c>
      <c r="O10" s="8"/>
      <c r="P10" s="8"/>
      <c r="Q10" s="8"/>
      <c r="R10" s="8"/>
    </row>
    <row r="11" spans="1:18" x14ac:dyDescent="0.25">
      <c r="A11" s="8"/>
      <c r="B11" t="s">
        <v>11</v>
      </c>
      <c r="C11">
        <v>6</v>
      </c>
      <c r="D11">
        <v>200</v>
      </c>
      <c r="E11">
        <f t="shared" si="0"/>
        <v>1200</v>
      </c>
      <c r="F11" s="8"/>
      <c r="H11" s="8"/>
      <c r="I11" s="8"/>
      <c r="J11" s="1" t="s">
        <v>42</v>
      </c>
      <c r="K11" s="1">
        <v>299</v>
      </c>
      <c r="L11" s="1">
        <v>3</v>
      </c>
      <c r="M11" s="1" t="s">
        <v>43</v>
      </c>
      <c r="N11" s="6">
        <f t="shared" si="1"/>
        <v>897</v>
      </c>
      <c r="O11" t="s">
        <v>44</v>
      </c>
      <c r="P11" s="3">
        <v>42944</v>
      </c>
      <c r="Q11" s="1">
        <v>897</v>
      </c>
      <c r="R11" s="8"/>
    </row>
    <row r="12" spans="1:18" x14ac:dyDescent="0.25">
      <c r="A12" s="8"/>
      <c r="B12" t="s">
        <v>12</v>
      </c>
      <c r="C12">
        <v>70</v>
      </c>
      <c r="D12">
        <v>300</v>
      </c>
      <c r="E12">
        <f t="shared" si="0"/>
        <v>21000</v>
      </c>
      <c r="F12" s="8"/>
      <c r="H12" s="8" t="s">
        <v>49</v>
      </c>
      <c r="I12" t="s">
        <v>8</v>
      </c>
      <c r="N12" s="6">
        <f t="shared" si="1"/>
        <v>0</v>
      </c>
      <c r="Q12">
        <f>N12</f>
        <v>0</v>
      </c>
      <c r="R12" s="8">
        <f>F10-SUM(Q12:Q16)</f>
        <v>28210</v>
      </c>
    </row>
    <row r="13" spans="1:18" x14ac:dyDescent="0.25">
      <c r="A13" s="8" t="s">
        <v>55</v>
      </c>
      <c r="B13" t="s">
        <v>13</v>
      </c>
      <c r="C13">
        <v>5</v>
      </c>
      <c r="D13">
        <v>3250</v>
      </c>
      <c r="E13">
        <f t="shared" si="0"/>
        <v>16250</v>
      </c>
      <c r="F13" s="8"/>
      <c r="H13" s="8"/>
      <c r="I13" t="s">
        <v>9</v>
      </c>
      <c r="J13" s="1" t="s">
        <v>50</v>
      </c>
      <c r="K13" s="1">
        <v>280</v>
      </c>
      <c r="L13" s="1">
        <v>20</v>
      </c>
      <c r="M13" s="1" t="s">
        <v>51</v>
      </c>
      <c r="N13" s="6">
        <f t="shared" si="1"/>
        <v>5600</v>
      </c>
      <c r="O13" s="1" t="s">
        <v>36</v>
      </c>
      <c r="P13" s="3">
        <v>42944</v>
      </c>
      <c r="Q13">
        <f t="shared" ref="Q13:Q16" si="2">N13</f>
        <v>5600</v>
      </c>
      <c r="R13" s="8"/>
    </row>
    <row r="14" spans="1:18" x14ac:dyDescent="0.25">
      <c r="A14" s="8"/>
      <c r="B14" t="s">
        <v>14</v>
      </c>
      <c r="C14">
        <v>1</v>
      </c>
      <c r="D14">
        <v>7500</v>
      </c>
      <c r="E14">
        <f t="shared" si="0"/>
        <v>7500</v>
      </c>
      <c r="F14" s="8"/>
      <c r="H14" s="8"/>
      <c r="I14" t="s">
        <v>10</v>
      </c>
      <c r="N14" s="6">
        <f t="shared" si="1"/>
        <v>0</v>
      </c>
      <c r="Q14">
        <f t="shared" si="2"/>
        <v>0</v>
      </c>
      <c r="R14" s="8"/>
    </row>
    <row r="15" spans="1:18" x14ac:dyDescent="0.25">
      <c r="A15" s="8" t="s">
        <v>56</v>
      </c>
      <c r="B15" t="s">
        <v>15</v>
      </c>
      <c r="C15">
        <v>700</v>
      </c>
      <c r="D15">
        <v>25</v>
      </c>
      <c r="E15">
        <f t="shared" si="0"/>
        <v>17500</v>
      </c>
      <c r="F15" s="8">
        <f>SUM(E13:E14)</f>
        <v>23750</v>
      </c>
      <c r="H15" s="8"/>
      <c r="I15" t="s">
        <v>11</v>
      </c>
      <c r="J15" s="1" t="s">
        <v>52</v>
      </c>
      <c r="K15" s="1">
        <v>140</v>
      </c>
      <c r="L15" s="1">
        <v>6</v>
      </c>
      <c r="M15" s="1" t="s">
        <v>53</v>
      </c>
      <c r="N15" s="6">
        <f t="shared" si="1"/>
        <v>840</v>
      </c>
      <c r="O15" s="2" t="s">
        <v>54</v>
      </c>
      <c r="P15" s="3">
        <v>42944</v>
      </c>
      <c r="Q15">
        <f t="shared" si="2"/>
        <v>840</v>
      </c>
      <c r="R15" s="8"/>
    </row>
    <row r="16" spans="1:18" x14ac:dyDescent="0.25">
      <c r="A16" s="8"/>
      <c r="B16" t="s">
        <v>16</v>
      </c>
      <c r="C16">
        <v>10</v>
      </c>
      <c r="D16">
        <v>450</v>
      </c>
      <c r="E16">
        <f t="shared" si="0"/>
        <v>4500</v>
      </c>
      <c r="F16" s="8"/>
      <c r="H16" s="8"/>
      <c r="I16" t="s">
        <v>12</v>
      </c>
      <c r="N16" s="6">
        <f t="shared" si="1"/>
        <v>0</v>
      </c>
      <c r="Q16">
        <f t="shared" si="2"/>
        <v>0</v>
      </c>
      <c r="R16" s="8"/>
    </row>
    <row r="17" spans="1:18" x14ac:dyDescent="0.25">
      <c r="A17" s="8" t="s">
        <v>57</v>
      </c>
      <c r="B17" t="s">
        <v>58</v>
      </c>
      <c r="C17">
        <v>6000</v>
      </c>
      <c r="D17">
        <v>1</v>
      </c>
      <c r="E17">
        <f t="shared" si="0"/>
        <v>6000</v>
      </c>
      <c r="F17" s="8"/>
      <c r="H17" s="8" t="s">
        <v>55</v>
      </c>
      <c r="I17" t="s">
        <v>13</v>
      </c>
      <c r="J17" s="1" t="s">
        <v>97</v>
      </c>
      <c r="K17" s="1">
        <v>3250</v>
      </c>
      <c r="L17" s="1">
        <v>5</v>
      </c>
      <c r="M17" s="1" t="s">
        <v>99</v>
      </c>
      <c r="N17" s="6">
        <f t="shared" si="1"/>
        <v>16250</v>
      </c>
      <c r="P17" t="s">
        <v>101</v>
      </c>
      <c r="Q17" s="8">
        <f>SUM(N17:N18)</f>
        <v>23750</v>
      </c>
    </row>
    <row r="18" spans="1:18" x14ac:dyDescent="0.25">
      <c r="A18" s="8"/>
      <c r="B18" t="s">
        <v>59</v>
      </c>
      <c r="C18">
        <v>8000</v>
      </c>
      <c r="D18">
        <v>1</v>
      </c>
      <c r="E18">
        <f t="shared" si="0"/>
        <v>8000</v>
      </c>
      <c r="F18" s="8"/>
      <c r="H18" s="8"/>
      <c r="I18" t="s">
        <v>14</v>
      </c>
      <c r="J18" s="1" t="s">
        <v>98</v>
      </c>
      <c r="K18" s="1">
        <v>7500</v>
      </c>
      <c r="L18" s="1">
        <v>1</v>
      </c>
      <c r="M18" s="1" t="s">
        <v>100</v>
      </c>
      <c r="N18" s="6">
        <f t="shared" si="1"/>
        <v>7500</v>
      </c>
      <c r="P18" t="s">
        <v>102</v>
      </c>
      <c r="Q18" s="8"/>
    </row>
    <row r="19" spans="1:18" x14ac:dyDescent="0.25">
      <c r="A19" s="8"/>
      <c r="B19" t="s">
        <v>60</v>
      </c>
      <c r="C19">
        <v>700</v>
      </c>
      <c r="D19">
        <v>15</v>
      </c>
      <c r="E19">
        <f t="shared" si="0"/>
        <v>10500</v>
      </c>
      <c r="F19" s="8"/>
      <c r="H19" s="8" t="s">
        <v>56</v>
      </c>
      <c r="I19" t="s">
        <v>15</v>
      </c>
      <c r="N19" s="6">
        <f t="shared" si="1"/>
        <v>0</v>
      </c>
    </row>
    <row r="20" spans="1:18" x14ac:dyDescent="0.25">
      <c r="A20" s="8"/>
      <c r="B20" t="s">
        <v>61</v>
      </c>
      <c r="C20">
        <v>8000</v>
      </c>
      <c r="D20">
        <v>1</v>
      </c>
      <c r="E20">
        <f t="shared" si="0"/>
        <v>8000</v>
      </c>
      <c r="F20" s="8"/>
      <c r="H20" s="8"/>
      <c r="I20" t="s">
        <v>16</v>
      </c>
      <c r="N20" s="6">
        <f t="shared" si="1"/>
        <v>0</v>
      </c>
    </row>
    <row r="21" spans="1:18" x14ac:dyDescent="0.25">
      <c r="A21" s="8" t="s">
        <v>69</v>
      </c>
      <c r="B21" t="s">
        <v>62</v>
      </c>
      <c r="C21">
        <v>130</v>
      </c>
      <c r="D21">
        <v>5</v>
      </c>
      <c r="E21">
        <f t="shared" si="0"/>
        <v>650</v>
      </c>
      <c r="F21" s="8"/>
      <c r="H21" s="8" t="s">
        <v>57</v>
      </c>
      <c r="I21" t="s">
        <v>58</v>
      </c>
      <c r="N21" s="6">
        <f t="shared" si="1"/>
        <v>0</v>
      </c>
    </row>
    <row r="22" spans="1:18" x14ac:dyDescent="0.25">
      <c r="A22" s="8"/>
      <c r="B22" t="s">
        <v>63</v>
      </c>
      <c r="C22">
        <v>45</v>
      </c>
      <c r="D22">
        <v>50</v>
      </c>
      <c r="E22">
        <f t="shared" si="0"/>
        <v>2250</v>
      </c>
      <c r="F22" s="8"/>
      <c r="H22" s="8"/>
      <c r="I22" t="s">
        <v>59</v>
      </c>
      <c r="N22" s="6">
        <f t="shared" si="1"/>
        <v>0</v>
      </c>
    </row>
    <row r="23" spans="1:18" x14ac:dyDescent="0.25">
      <c r="A23" s="8"/>
      <c r="B23" t="s">
        <v>64</v>
      </c>
      <c r="C23">
        <v>1600</v>
      </c>
      <c r="D23">
        <v>3</v>
      </c>
      <c r="E23">
        <f t="shared" si="0"/>
        <v>4800</v>
      </c>
      <c r="F23" s="8">
        <f>SUM(E21:E27)</f>
        <v>19440</v>
      </c>
      <c r="H23" s="8"/>
      <c r="I23" t="s">
        <v>60</v>
      </c>
      <c r="N23" s="6">
        <f t="shared" si="1"/>
        <v>0</v>
      </c>
    </row>
    <row r="24" spans="1:18" x14ac:dyDescent="0.25">
      <c r="A24" s="8"/>
      <c r="B24" t="s">
        <v>65</v>
      </c>
      <c r="C24">
        <v>3980</v>
      </c>
      <c r="D24">
        <v>1</v>
      </c>
      <c r="E24">
        <f t="shared" si="0"/>
        <v>3980</v>
      </c>
      <c r="F24" s="8"/>
      <c r="H24" s="8"/>
      <c r="I24" t="s">
        <v>61</v>
      </c>
      <c r="N24" s="6">
        <f t="shared" si="1"/>
        <v>0</v>
      </c>
    </row>
    <row r="25" spans="1:18" x14ac:dyDescent="0.25">
      <c r="A25" s="8"/>
      <c r="B25" t="s">
        <v>66</v>
      </c>
      <c r="C25">
        <v>650</v>
      </c>
      <c r="D25">
        <v>4</v>
      </c>
      <c r="E25">
        <f t="shared" si="0"/>
        <v>2600</v>
      </c>
      <c r="F25" s="8"/>
      <c r="H25" s="8" t="s">
        <v>69</v>
      </c>
      <c r="I25" t="s">
        <v>62</v>
      </c>
      <c r="J25" t="s">
        <v>62</v>
      </c>
      <c r="K25">
        <v>130</v>
      </c>
      <c r="L25">
        <v>5</v>
      </c>
      <c r="N25" s="6">
        <f t="shared" si="1"/>
        <v>650</v>
      </c>
      <c r="O25" s="8" t="s">
        <v>91</v>
      </c>
      <c r="P25" s="8"/>
      <c r="Q25" s="8">
        <f>SUM(N25:N31)</f>
        <v>19440</v>
      </c>
      <c r="R25" s="8"/>
    </row>
    <row r="26" spans="1:18" x14ac:dyDescent="0.25">
      <c r="A26" s="8"/>
      <c r="B26" t="s">
        <v>67</v>
      </c>
      <c r="C26">
        <v>2660</v>
      </c>
      <c r="D26">
        <v>1</v>
      </c>
      <c r="E26">
        <f t="shared" si="0"/>
        <v>2660</v>
      </c>
      <c r="F26" s="8"/>
      <c r="H26" s="8"/>
      <c r="I26" t="s">
        <v>63</v>
      </c>
      <c r="J26" t="s">
        <v>63</v>
      </c>
      <c r="K26">
        <v>45</v>
      </c>
      <c r="L26">
        <v>50</v>
      </c>
      <c r="N26" s="6">
        <f t="shared" si="1"/>
        <v>2250</v>
      </c>
      <c r="O26" s="8"/>
      <c r="P26" s="8"/>
      <c r="Q26" s="8"/>
      <c r="R26" s="8"/>
    </row>
    <row r="27" spans="1:18" x14ac:dyDescent="0.25">
      <c r="A27" s="8"/>
      <c r="B27" t="s">
        <v>68</v>
      </c>
      <c r="C27">
        <v>2500</v>
      </c>
      <c r="D27">
        <v>1</v>
      </c>
      <c r="E27">
        <f t="shared" si="0"/>
        <v>2500</v>
      </c>
      <c r="F27" s="8"/>
      <c r="H27" s="8"/>
      <c r="I27" t="s">
        <v>64</v>
      </c>
      <c r="J27" t="s">
        <v>64</v>
      </c>
      <c r="K27">
        <v>1600</v>
      </c>
      <c r="L27">
        <v>3</v>
      </c>
      <c r="N27" s="6">
        <f t="shared" si="1"/>
        <v>4800</v>
      </c>
      <c r="O27" s="8"/>
      <c r="P27" s="8"/>
      <c r="Q27" s="8"/>
      <c r="R27" s="8"/>
    </row>
    <row r="28" spans="1:18" x14ac:dyDescent="0.25">
      <c r="A28" s="8" t="s">
        <v>70</v>
      </c>
      <c r="B28" t="s">
        <v>71</v>
      </c>
      <c r="C28">
        <v>1600</v>
      </c>
      <c r="D28">
        <v>8</v>
      </c>
      <c r="E28">
        <f t="shared" si="0"/>
        <v>12800</v>
      </c>
      <c r="F28" s="8"/>
      <c r="H28" s="8"/>
      <c r="I28" t="s">
        <v>65</v>
      </c>
      <c r="J28" t="s">
        <v>65</v>
      </c>
      <c r="K28">
        <v>3980</v>
      </c>
      <c r="L28">
        <v>1</v>
      </c>
      <c r="N28" s="6">
        <f t="shared" si="1"/>
        <v>3980</v>
      </c>
      <c r="O28" s="8"/>
      <c r="P28" s="8"/>
      <c r="Q28" s="8"/>
      <c r="R28" s="8"/>
    </row>
    <row r="29" spans="1:18" x14ac:dyDescent="0.25">
      <c r="A29" s="8"/>
      <c r="B29" t="s">
        <v>72</v>
      </c>
      <c r="C29">
        <v>800</v>
      </c>
      <c r="D29">
        <v>8</v>
      </c>
      <c r="E29">
        <f t="shared" si="0"/>
        <v>6400</v>
      </c>
      <c r="F29" s="8"/>
      <c r="H29" s="8"/>
      <c r="I29" t="s">
        <v>66</v>
      </c>
      <c r="J29" t="s">
        <v>66</v>
      </c>
      <c r="K29">
        <v>650</v>
      </c>
      <c r="L29">
        <v>4</v>
      </c>
      <c r="N29" s="6">
        <f t="shared" si="1"/>
        <v>2600</v>
      </c>
      <c r="O29" s="8"/>
      <c r="P29" s="8"/>
      <c r="Q29" s="8"/>
      <c r="R29" s="8"/>
    </row>
    <row r="30" spans="1:18" x14ac:dyDescent="0.25">
      <c r="A30" s="8" t="s">
        <v>73</v>
      </c>
      <c r="B30" t="s">
        <v>74</v>
      </c>
      <c r="C30">
        <v>5000</v>
      </c>
      <c r="D30">
        <v>1</v>
      </c>
      <c r="E30">
        <f t="shared" si="0"/>
        <v>5000</v>
      </c>
      <c r="F30" s="8"/>
      <c r="H30" s="8"/>
      <c r="I30" t="s">
        <v>67</v>
      </c>
      <c r="J30" t="s">
        <v>67</v>
      </c>
      <c r="K30">
        <v>2660</v>
      </c>
      <c r="L30">
        <v>1</v>
      </c>
      <c r="N30" s="6">
        <f t="shared" si="1"/>
        <v>2660</v>
      </c>
      <c r="O30" s="8"/>
      <c r="P30" s="8"/>
      <c r="Q30" s="8"/>
      <c r="R30" s="8"/>
    </row>
    <row r="31" spans="1:18" x14ac:dyDescent="0.25">
      <c r="A31" s="8"/>
      <c r="B31" t="s">
        <v>75</v>
      </c>
      <c r="C31">
        <v>6000</v>
      </c>
      <c r="D31">
        <v>1</v>
      </c>
      <c r="E31">
        <f t="shared" si="0"/>
        <v>6000</v>
      </c>
      <c r="F31" s="8"/>
      <c r="H31" s="8"/>
      <c r="I31" t="s">
        <v>68</v>
      </c>
      <c r="J31" t="s">
        <v>68</v>
      </c>
      <c r="K31">
        <v>2500</v>
      </c>
      <c r="L31">
        <v>1</v>
      </c>
      <c r="N31" s="6">
        <f t="shared" si="1"/>
        <v>2500</v>
      </c>
      <c r="O31" s="8"/>
      <c r="P31" s="8"/>
      <c r="Q31" s="8"/>
      <c r="R31" s="8"/>
    </row>
    <row r="32" spans="1:18" x14ac:dyDescent="0.25">
      <c r="A32" s="1" t="s">
        <v>76</v>
      </c>
      <c r="B32" t="s">
        <v>77</v>
      </c>
      <c r="C32">
        <v>2000</v>
      </c>
      <c r="D32">
        <v>1</v>
      </c>
      <c r="E32">
        <f t="shared" si="0"/>
        <v>2000</v>
      </c>
      <c r="F32" s="8" t="s">
        <v>95</v>
      </c>
      <c r="H32" s="8" t="s">
        <v>70</v>
      </c>
      <c r="I32" t="s">
        <v>71</v>
      </c>
      <c r="N32" s="6">
        <f t="shared" si="1"/>
        <v>0</v>
      </c>
    </row>
    <row r="33" spans="1:16" x14ac:dyDescent="0.25">
      <c r="A33" s="1" t="s">
        <v>78</v>
      </c>
      <c r="B33" t="s">
        <v>79</v>
      </c>
      <c r="C33">
        <v>80</v>
      </c>
      <c r="D33">
        <v>100</v>
      </c>
      <c r="E33">
        <f t="shared" si="0"/>
        <v>8000</v>
      </c>
      <c r="F33" s="8"/>
      <c r="H33" s="8"/>
      <c r="I33" t="s">
        <v>72</v>
      </c>
      <c r="N33" s="6">
        <f t="shared" si="1"/>
        <v>0</v>
      </c>
    </row>
    <row r="34" spans="1:16" x14ac:dyDescent="0.25">
      <c r="A34" s="8" t="s">
        <v>80</v>
      </c>
      <c r="B34" t="s">
        <v>81</v>
      </c>
      <c r="C34">
        <v>31</v>
      </c>
      <c r="D34">
        <v>8</v>
      </c>
      <c r="E34">
        <f t="shared" si="0"/>
        <v>248</v>
      </c>
      <c r="H34" s="8" t="s">
        <v>73</v>
      </c>
      <c r="I34" t="s">
        <v>74</v>
      </c>
      <c r="N34" s="6">
        <f t="shared" si="1"/>
        <v>0</v>
      </c>
    </row>
    <row r="35" spans="1:16" x14ac:dyDescent="0.25">
      <c r="A35" s="8"/>
      <c r="B35" t="s">
        <v>82</v>
      </c>
      <c r="C35">
        <v>16</v>
      </c>
      <c r="D35">
        <v>8</v>
      </c>
      <c r="E35">
        <f t="shared" si="0"/>
        <v>128</v>
      </c>
      <c r="H35" s="8"/>
      <c r="I35" t="s">
        <v>75</v>
      </c>
      <c r="J35" s="1" t="s">
        <v>103</v>
      </c>
      <c r="K35" s="1">
        <v>1200</v>
      </c>
      <c r="L35" s="1">
        <v>1</v>
      </c>
      <c r="M35" s="1" t="s">
        <v>104</v>
      </c>
      <c r="N35" s="6">
        <f t="shared" si="1"/>
        <v>1200</v>
      </c>
    </row>
    <row r="36" spans="1:16" x14ac:dyDescent="0.25">
      <c r="A36" s="8" t="s">
        <v>83</v>
      </c>
      <c r="B36" t="s">
        <v>84</v>
      </c>
      <c r="C36">
        <v>6165</v>
      </c>
      <c r="D36">
        <v>1</v>
      </c>
      <c r="E36">
        <f t="shared" si="0"/>
        <v>6165</v>
      </c>
      <c r="F36" s="8"/>
      <c r="H36" s="1" t="s">
        <v>76</v>
      </c>
      <c r="I36" t="s">
        <v>77</v>
      </c>
      <c r="N36" s="6">
        <f t="shared" si="1"/>
        <v>0</v>
      </c>
      <c r="P36" s="3"/>
    </row>
    <row r="37" spans="1:16" x14ac:dyDescent="0.25">
      <c r="A37" s="8"/>
      <c r="B37" t="s">
        <v>85</v>
      </c>
      <c r="C37">
        <v>1000</v>
      </c>
      <c r="D37">
        <v>1</v>
      </c>
      <c r="E37">
        <f t="shared" si="0"/>
        <v>1000</v>
      </c>
      <c r="F37" s="8"/>
      <c r="H37" s="1" t="s">
        <v>78</v>
      </c>
      <c r="I37" t="s">
        <v>79</v>
      </c>
      <c r="N37" s="6">
        <f t="shared" si="1"/>
        <v>0</v>
      </c>
    </row>
    <row r="38" spans="1:16" x14ac:dyDescent="0.25">
      <c r="A38" s="1" t="s">
        <v>86</v>
      </c>
      <c r="B38" t="s">
        <v>87</v>
      </c>
      <c r="C38">
        <v>500</v>
      </c>
      <c r="D38">
        <v>10</v>
      </c>
      <c r="E38">
        <f t="shared" si="0"/>
        <v>5000</v>
      </c>
      <c r="F38" s="8"/>
      <c r="H38" s="8" t="s">
        <v>80</v>
      </c>
      <c r="I38" t="s">
        <v>81</v>
      </c>
      <c r="N38" s="6">
        <f t="shared" si="1"/>
        <v>0</v>
      </c>
    </row>
    <row r="39" spans="1:16" x14ac:dyDescent="0.25">
      <c r="B39" t="s">
        <v>88</v>
      </c>
      <c r="C39">
        <v>270</v>
      </c>
      <c r="D39">
        <v>3</v>
      </c>
      <c r="E39">
        <f t="shared" si="0"/>
        <v>810</v>
      </c>
      <c r="F39" s="8"/>
      <c r="H39" s="8"/>
      <c r="I39" t="s">
        <v>82</v>
      </c>
      <c r="N39" s="6">
        <f t="shared" si="1"/>
        <v>0</v>
      </c>
    </row>
    <row r="40" spans="1:16" x14ac:dyDescent="0.25">
      <c r="B40" t="s">
        <v>88</v>
      </c>
      <c r="C40">
        <v>350</v>
      </c>
      <c r="D40">
        <v>2</v>
      </c>
      <c r="E40">
        <f t="shared" si="0"/>
        <v>700</v>
      </c>
      <c r="F40" s="8"/>
      <c r="H40" s="8" t="s">
        <v>83</v>
      </c>
      <c r="I40" t="s">
        <v>84</v>
      </c>
      <c r="J40" s="1" t="s">
        <v>92</v>
      </c>
      <c r="K40" s="1">
        <v>975</v>
      </c>
      <c r="L40" s="1">
        <v>1</v>
      </c>
      <c r="M40" s="1" t="s">
        <v>93</v>
      </c>
      <c r="N40" s="6">
        <f t="shared" si="1"/>
        <v>975</v>
      </c>
      <c r="O40" t="s">
        <v>36</v>
      </c>
      <c r="P40" s="3">
        <v>42944</v>
      </c>
    </row>
    <row r="41" spans="1:16" x14ac:dyDescent="0.25">
      <c r="B41" t="s">
        <v>89</v>
      </c>
      <c r="C41">
        <v>3000</v>
      </c>
      <c r="D41">
        <v>1</v>
      </c>
      <c r="E41">
        <f t="shared" si="0"/>
        <v>3000</v>
      </c>
      <c r="F41" s="8"/>
      <c r="H41" s="8"/>
      <c r="I41" t="s">
        <v>85</v>
      </c>
      <c r="N41" s="6">
        <f t="shared" si="1"/>
        <v>0</v>
      </c>
    </row>
    <row r="42" spans="1:16" x14ac:dyDescent="0.25">
      <c r="A42" s="1" t="s">
        <v>90</v>
      </c>
      <c r="B42" t="s">
        <v>90</v>
      </c>
      <c r="C42">
        <v>50000</v>
      </c>
      <c r="D42">
        <v>1</v>
      </c>
      <c r="E42">
        <f t="shared" si="0"/>
        <v>50000</v>
      </c>
      <c r="F42" s="8"/>
      <c r="H42" s="1" t="s">
        <v>86</v>
      </c>
      <c r="I42" t="s">
        <v>87</v>
      </c>
      <c r="N42" s="6">
        <f t="shared" si="1"/>
        <v>0</v>
      </c>
    </row>
    <row r="43" spans="1:16" x14ac:dyDescent="0.25">
      <c r="F43" s="8"/>
      <c r="H43" s="1"/>
      <c r="I43" t="s">
        <v>88</v>
      </c>
      <c r="N43" s="6">
        <f t="shared" si="1"/>
        <v>0</v>
      </c>
    </row>
    <row r="44" spans="1:16" x14ac:dyDescent="0.25">
      <c r="H44" s="1"/>
      <c r="I44" t="s">
        <v>88</v>
      </c>
      <c r="N44" s="6">
        <f t="shared" si="1"/>
        <v>0</v>
      </c>
    </row>
    <row r="45" spans="1:16" x14ac:dyDescent="0.25">
      <c r="H45" s="1"/>
      <c r="I45" t="s">
        <v>89</v>
      </c>
      <c r="N45" s="6">
        <f t="shared" si="1"/>
        <v>0</v>
      </c>
    </row>
    <row r="46" spans="1:16" x14ac:dyDescent="0.25">
      <c r="H46" s="1" t="s">
        <v>90</v>
      </c>
      <c r="I46" t="s">
        <v>90</v>
      </c>
      <c r="N46" s="6">
        <f t="shared" si="1"/>
        <v>0</v>
      </c>
    </row>
    <row r="47" spans="1:16" x14ac:dyDescent="0.25">
      <c r="N47" s="6">
        <f t="shared" si="1"/>
        <v>0</v>
      </c>
    </row>
    <row r="48" spans="1:16" x14ac:dyDescent="0.25">
      <c r="N48" s="6">
        <f t="shared" si="1"/>
        <v>0</v>
      </c>
    </row>
    <row r="49" spans="14:14" x14ac:dyDescent="0.25">
      <c r="N49" s="6">
        <f t="shared" si="1"/>
        <v>0</v>
      </c>
    </row>
    <row r="50" spans="14:14" x14ac:dyDescent="0.25">
      <c r="N50" s="6">
        <f t="shared" si="1"/>
        <v>0</v>
      </c>
    </row>
    <row r="51" spans="14:14" x14ac:dyDescent="0.25">
      <c r="N51" s="6">
        <f t="shared" si="1"/>
        <v>0</v>
      </c>
    </row>
    <row r="52" spans="14:14" x14ac:dyDescent="0.25">
      <c r="N52" s="6">
        <f t="shared" si="1"/>
        <v>0</v>
      </c>
    </row>
    <row r="53" spans="14:14" x14ac:dyDescent="0.25">
      <c r="N53" s="6">
        <f t="shared" si="1"/>
        <v>0</v>
      </c>
    </row>
    <row r="54" spans="14:14" x14ac:dyDescent="0.25">
      <c r="N54" s="6">
        <f t="shared" si="1"/>
        <v>0</v>
      </c>
    </row>
    <row r="55" spans="14:14" x14ac:dyDescent="0.25">
      <c r="N55" s="6">
        <f t="shared" si="1"/>
        <v>0</v>
      </c>
    </row>
    <row r="56" spans="14:14" x14ac:dyDescent="0.25">
      <c r="N56" s="6">
        <f t="shared" si="1"/>
        <v>0</v>
      </c>
    </row>
  </sheetData>
  <mergeCells count="48">
    <mergeCell ref="F40:F43"/>
    <mergeCell ref="F19:F22"/>
    <mergeCell ref="F23:F29"/>
    <mergeCell ref="F30:F31"/>
    <mergeCell ref="F32:F33"/>
    <mergeCell ref="F36:F37"/>
    <mergeCell ref="F38:F39"/>
    <mergeCell ref="H38:H39"/>
    <mergeCell ref="H40:H41"/>
    <mergeCell ref="O25:O31"/>
    <mergeCell ref="P25:P31"/>
    <mergeCell ref="Q25:Q31"/>
    <mergeCell ref="H32:H33"/>
    <mergeCell ref="H34:H35"/>
    <mergeCell ref="R25:R31"/>
    <mergeCell ref="H17:H18"/>
    <mergeCell ref="H19:H20"/>
    <mergeCell ref="H21:H24"/>
    <mergeCell ref="H25:H31"/>
    <mergeCell ref="Q17:Q18"/>
    <mergeCell ref="A17:A20"/>
    <mergeCell ref="A21:A27"/>
    <mergeCell ref="A28:A29"/>
    <mergeCell ref="A30:A31"/>
    <mergeCell ref="A34:A35"/>
    <mergeCell ref="A36:A37"/>
    <mergeCell ref="A6:A7"/>
    <mergeCell ref="A8:A12"/>
    <mergeCell ref="H12:H16"/>
    <mergeCell ref="R12:R16"/>
    <mergeCell ref="F10:F14"/>
    <mergeCell ref="A13:A14"/>
    <mergeCell ref="A15:A16"/>
    <mergeCell ref="F15:F16"/>
    <mergeCell ref="F17:F18"/>
    <mergeCell ref="Q7:Q10"/>
    <mergeCell ref="O7:O10"/>
    <mergeCell ref="P7:P10"/>
    <mergeCell ref="R6:R11"/>
    <mergeCell ref="F8:F9"/>
    <mergeCell ref="Q3:Q5"/>
    <mergeCell ref="R3:R5"/>
    <mergeCell ref="H6:H11"/>
    <mergeCell ref="C1:E1"/>
    <mergeCell ref="A3:A5"/>
    <mergeCell ref="F3:F5"/>
    <mergeCell ref="H3:H5"/>
    <mergeCell ref="I6:I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Lusie</dc:creator>
  <cp:lastModifiedBy>user</cp:lastModifiedBy>
  <dcterms:created xsi:type="dcterms:W3CDTF">2017-07-16T04:25:37Z</dcterms:created>
  <dcterms:modified xsi:type="dcterms:W3CDTF">2017-09-14T03:11:22Z</dcterms:modified>
</cp:coreProperties>
</file>